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arew\Rozkłady\"/>
    </mc:Choice>
  </mc:AlternateContent>
  <xr:revisionPtr revIDLastSave="0" documentId="13_ncr:1_{8E747911-3414-4CBC-9E2C-F8A3B92DC8E5}" xr6:coauthVersionLast="47" xr6:coauthVersionMax="47" xr10:uidLastSave="{00000000-0000-0000-0000-000000000000}"/>
  <bookViews>
    <workbookView xWindow="28680" yWindow="-120" windowWidth="29040" windowHeight="15720" xr2:uid="{FB8AA1F0-5D2D-49D9-9395-68F6271E9F6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C16" i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I16" i="1"/>
  <c r="I18" i="1" l="1"/>
  <c r="I19" i="1"/>
  <c r="I20" i="1"/>
  <c r="I21" i="1"/>
  <c r="I24" i="1"/>
  <c r="I26" i="1"/>
  <c r="I28" i="1"/>
  <c r="I30" i="1"/>
  <c r="I31" i="1"/>
  <c r="I33" i="1"/>
  <c r="I34" i="1"/>
  <c r="I35" i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I15" i="1"/>
  <c r="I17" i="1" l="1"/>
  <c r="I22" i="1" l="1"/>
  <c r="I25" i="1"/>
  <c r="I27" i="1"/>
  <c r="B26" i="1" l="1"/>
  <c r="I23" i="1"/>
  <c r="I29" i="1"/>
  <c r="B27" i="1" l="1"/>
  <c r="B28" i="1" s="1"/>
  <c r="B29" i="1" s="1"/>
  <c r="B30" i="1" s="1"/>
  <c r="B31" i="1" s="1"/>
  <c r="B32" i="1" s="1"/>
  <c r="B33" i="1" l="1"/>
  <c r="B34" i="1" s="1"/>
  <c r="B35" i="1" s="1"/>
  <c r="I32" i="1"/>
</calcChain>
</file>

<file path=xl/sharedStrings.xml><?xml version="1.0" encoding="utf-8"?>
<sst xmlns="http://schemas.openxmlformats.org/spreadsheetml/2006/main" count="55" uniqueCount="50">
  <si>
    <t>Nazwa linii:</t>
  </si>
  <si>
    <t>Numer kursu</t>
  </si>
  <si>
    <t>S</t>
  </si>
  <si>
    <t>Oznaczenia</t>
  </si>
  <si>
    <t>Zw.</t>
  </si>
  <si>
    <t>Rodzaj Kursu</t>
  </si>
  <si>
    <t>U</t>
  </si>
  <si>
    <t>Oznaczenie rodzaju usług i pojazdów</t>
  </si>
  <si>
    <t>km</t>
  </si>
  <si>
    <t>odl.</t>
  </si>
  <si>
    <t>Lp</t>
  </si>
  <si>
    <t>pr.TAM</t>
  </si>
  <si>
    <t>o</t>
  </si>
  <si>
    <t>p</t>
  </si>
  <si>
    <t>Prędkość techniczna</t>
  </si>
  <si>
    <t>Oznaczenia:</t>
  </si>
  <si>
    <t>S - kursuje w dni nauki szkolnej</t>
  </si>
  <si>
    <t>Rodzaje kursów:</t>
  </si>
  <si>
    <t>Zw. - kurs zwykły</t>
  </si>
  <si>
    <t>Oznaczenie rodzajów usług i pojazdów:</t>
  </si>
  <si>
    <t>U - przewóz użyteczności publicznej</t>
  </si>
  <si>
    <t>podpis przewoźnika</t>
  </si>
  <si>
    <t>Liczba pojazdów do obsługi linii: 1</t>
  </si>
  <si>
    <t>…..........................................</t>
  </si>
  <si>
    <t>Narew Szkoła DG</t>
  </si>
  <si>
    <t>Narew Centrum DG</t>
  </si>
  <si>
    <t>osoba zarządzajaca transportem: Michał Aleksiejuk</t>
  </si>
  <si>
    <t>WSCHÓD EXPRESS Sp. z o.o.</t>
  </si>
  <si>
    <t>ul. Elewatorska 11 lok. 16</t>
  </si>
  <si>
    <t>15-620 Białystok</t>
  </si>
  <si>
    <t>Rozkład jazdy ważny od 02.09.2024 r.</t>
  </si>
  <si>
    <t>480 Narew - Narew przez: Gorodczyno, Klejniki</t>
  </si>
  <si>
    <t>Koźliki, Koźliki 33 DG</t>
  </si>
  <si>
    <t>ul. Bielska w Narwi, Pronar 2118B/06 DP</t>
  </si>
  <si>
    <t>Doratynka 1602B/35 DP</t>
  </si>
  <si>
    <t>Gradoczno 1602B/33 DP</t>
  </si>
  <si>
    <t>Janowo 1602B/31 DP</t>
  </si>
  <si>
    <t>Gorodczyno 1602B/29 DP</t>
  </si>
  <si>
    <r>
      <t xml:space="preserve">Lachy, </t>
    </r>
    <r>
      <rPr>
        <sz val="8"/>
        <color theme="1"/>
        <rFont val="Arial"/>
        <family val="2"/>
        <charset val="238"/>
      </rPr>
      <t>Skrzyżowanie drogi 155/3 z dr. pow. 1605B</t>
    </r>
    <r>
      <rPr>
        <sz val="11"/>
        <color theme="1"/>
        <rFont val="Arial"/>
        <family val="2"/>
        <charset val="238"/>
      </rPr>
      <t xml:space="preserve"> DG</t>
    </r>
  </si>
  <si>
    <t>Klejniki - Szkoła 30 DW 684</t>
  </si>
  <si>
    <t>Klejniki I 32 DW 684</t>
  </si>
  <si>
    <t>Klejniki II 34 DW 684</t>
  </si>
  <si>
    <r>
      <t xml:space="preserve">Kol. Radźki, </t>
    </r>
    <r>
      <rPr>
        <sz val="8"/>
        <color theme="1"/>
        <rFont val="Arial"/>
        <family val="2"/>
        <charset val="238"/>
      </rPr>
      <t>Skrzyżowanie dróg gm. 61/6 i 117</t>
    </r>
    <r>
      <rPr>
        <sz val="11"/>
        <color theme="1"/>
        <rFont val="Arial"/>
        <family val="2"/>
        <charset val="238"/>
      </rPr>
      <t xml:space="preserve"> DG</t>
    </r>
  </si>
  <si>
    <t>Istok 36 DW 684</t>
  </si>
  <si>
    <t>Tyniewicze Małe 1618B/15 DP</t>
  </si>
  <si>
    <t>Tyniewicze Małe 1618B/13 DP</t>
  </si>
  <si>
    <t>Tyniewicze Duże 1618B/11 DP</t>
  </si>
  <si>
    <t>Tyniewicze Duże, Tyniewicze Duże 2 DG</t>
  </si>
  <si>
    <t>Doratynka - Skrzyżowanie 40 DW 684</t>
  </si>
  <si>
    <t>ul. Bielska w Narwi, Pronar 2118B/05 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</si>
</sst>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1" fillId="2" borderId="0" xfId="0" applyNumberFormat="1" applyFont="1" applyFill="1"/>
    <xf numFmtId="164" fontId="1" fillId="2" borderId="12" xfId="0" applyNumberFormat="1" applyFont="1" applyFill="1" applyBorder="1" applyAlignment="1">
      <alignment horizontal="center"/>
    </xf>
    <xf numFmtId="164" fontId="1" fillId="2" borderId="12" xfId="0" applyNumberFormat="1" applyFont="1" applyFill="1" applyBorder="1"/>
    <xf numFmtId="164" fontId="2" fillId="2" borderId="0" xfId="0" applyNumberFormat="1" applyFont="1" applyFill="1"/>
    <xf numFmtId="164" fontId="1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1" xfId="0" applyFont="1" applyFill="1" applyBorder="1"/>
    <xf numFmtId="0" fontId="3" fillId="2" borderId="4" xfId="0" applyFont="1" applyFill="1" applyBorder="1"/>
    <xf numFmtId="0" fontId="3" fillId="2" borderId="0" xfId="0" applyFont="1" applyFill="1" applyAlignment="1">
      <alignment horizontal="center"/>
    </xf>
    <xf numFmtId="16" fontId="3" fillId="2" borderId="5" xfId="0" quotePrefix="1" applyNumberFormat="1" applyFont="1" applyFill="1" applyBorder="1" applyAlignment="1">
      <alignment horizontal="center"/>
    </xf>
    <xf numFmtId="16" fontId="3" fillId="2" borderId="6" xfId="0" quotePrefix="1" applyNumberFormat="1" applyFont="1" applyFill="1" applyBorder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5" xfId="0" applyFont="1" applyFill="1" applyBorder="1"/>
    <xf numFmtId="16" fontId="3" fillId="2" borderId="0" xfId="0" quotePrefix="1" applyNumberFormat="1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2" xfId="0" applyFont="1" applyFill="1" applyBorder="1"/>
    <xf numFmtId="20" fontId="3" fillId="2" borderId="0" xfId="0" applyNumberFormat="1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3" fillId="0" borderId="0" xfId="0" applyFont="1"/>
    <xf numFmtId="20" fontId="3" fillId="2" borderId="0" xfId="0" quotePrefix="1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4" xfId="0" applyFont="1" applyFill="1" applyBorder="1"/>
    <xf numFmtId="0" fontId="4" fillId="2" borderId="3" xfId="0" applyFont="1" applyFill="1" applyBorder="1"/>
    <xf numFmtId="0" fontId="4" fillId="2" borderId="0" xfId="0" applyFont="1" applyFill="1"/>
    <xf numFmtId="0" fontId="4" fillId="2" borderId="7" xfId="0" applyFont="1" applyFill="1" applyBorder="1"/>
    <xf numFmtId="0" fontId="4" fillId="2" borderId="11" xfId="0" applyFont="1" applyFill="1" applyBorder="1"/>
    <xf numFmtId="0" fontId="4" fillId="2" borderId="9" xfId="0" applyFont="1" applyFill="1" applyBorder="1"/>
    <xf numFmtId="164" fontId="1" fillId="2" borderId="10" xfId="0" applyNumberFormat="1" applyFont="1" applyFill="1" applyBorder="1" applyAlignment="1">
      <alignment horizontal="center"/>
    </xf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164" fontId="2" fillId="2" borderId="8" xfId="0" applyNumberFormat="1" applyFont="1" applyFill="1" applyBorder="1"/>
    <xf numFmtId="164" fontId="1" fillId="2" borderId="11" xfId="0" applyNumberFormat="1" applyFont="1" applyFill="1" applyBorder="1"/>
    <xf numFmtId="164" fontId="2" fillId="2" borderId="9" xfId="0" applyNumberFormat="1" applyFont="1" applyFill="1" applyBorder="1"/>
    <xf numFmtId="164" fontId="2" fillId="2" borderId="10" xfId="0" applyNumberFormat="1" applyFont="1" applyFill="1" applyBorder="1"/>
    <xf numFmtId="20" fontId="3" fillId="2" borderId="12" xfId="0" applyNumberFormat="1" applyFont="1" applyFill="1" applyBorder="1" applyAlignment="1">
      <alignment horizontal="center"/>
    </xf>
    <xf numFmtId="20" fontId="1" fillId="2" borderId="12" xfId="0" applyNumberFormat="1" applyFont="1" applyFill="1" applyBorder="1" applyAlignment="1">
      <alignment horizontal="center"/>
    </xf>
    <xf numFmtId="0" fontId="3" fillId="0" borderId="12" xfId="0" applyFont="1" applyBorder="1"/>
    <xf numFmtId="164" fontId="1" fillId="0" borderId="12" xfId="0" applyNumberFormat="1" applyFont="1" applyBorder="1"/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24BCF-E49B-4F9E-B5B3-E80BA1F55DC0}">
  <dimension ref="A1:M47"/>
  <sheetViews>
    <sheetView tabSelected="1" topLeftCell="A7" workbookViewId="0">
      <selection activeCell="A15" sqref="A15"/>
    </sheetView>
  </sheetViews>
  <sheetFormatPr defaultRowHeight="15" x14ac:dyDescent="0.25"/>
  <cols>
    <col min="1" max="2" width="7.7109375" customWidth="1"/>
    <col min="3" max="3" width="5" bestFit="1" customWidth="1"/>
    <col min="4" max="4" width="4.28515625" bestFit="1" customWidth="1"/>
    <col min="5" max="5" width="3.28515625" bestFit="1" customWidth="1"/>
    <col min="6" max="6" width="3.140625" customWidth="1"/>
    <col min="8" max="8" width="32.5703125" customWidth="1"/>
  </cols>
  <sheetData>
    <row r="1" spans="1:13" x14ac:dyDescent="0.25">
      <c r="A1" s="6" t="s">
        <v>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25">
      <c r="A2" s="6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5">
      <c r="A3" s="6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6" t="s">
        <v>30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6" t="s">
        <v>0</v>
      </c>
      <c r="C7" s="6" t="s">
        <v>31</v>
      </c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5">
      <c r="A9" s="7">
        <v>2</v>
      </c>
      <c r="B9" s="8">
        <v>1</v>
      </c>
      <c r="C9" s="9"/>
      <c r="D9" s="10"/>
      <c r="E9" s="11"/>
      <c r="F9" s="9"/>
      <c r="G9" s="31" t="s">
        <v>1</v>
      </c>
      <c r="H9" s="32"/>
      <c r="I9" s="11"/>
      <c r="J9" s="6"/>
      <c r="K9" s="13"/>
      <c r="L9" s="13"/>
      <c r="M9" s="13"/>
    </row>
    <row r="10" spans="1:13" x14ac:dyDescent="0.25">
      <c r="A10" s="14" t="s">
        <v>2</v>
      </c>
      <c r="B10" s="15" t="s">
        <v>2</v>
      </c>
      <c r="C10" s="16"/>
      <c r="D10" s="17"/>
      <c r="E10" s="18"/>
      <c r="F10" s="16"/>
      <c r="G10" s="33" t="s">
        <v>3</v>
      </c>
      <c r="H10" s="34"/>
      <c r="I10" s="18"/>
      <c r="J10" s="6"/>
      <c r="K10" s="19"/>
      <c r="L10" s="19"/>
      <c r="M10" s="19"/>
    </row>
    <row r="11" spans="1:13" x14ac:dyDescent="0.25">
      <c r="A11" s="20" t="s">
        <v>4</v>
      </c>
      <c r="B11" s="21" t="s">
        <v>4</v>
      </c>
      <c r="C11" s="16"/>
      <c r="D11" s="17"/>
      <c r="E11" s="18"/>
      <c r="F11" s="16"/>
      <c r="G11" s="33" t="s">
        <v>5</v>
      </c>
      <c r="H11" s="34"/>
      <c r="I11" s="18"/>
      <c r="J11" s="6"/>
      <c r="K11" s="13"/>
      <c r="L11" s="13"/>
      <c r="M11" s="13"/>
    </row>
    <row r="12" spans="1:13" x14ac:dyDescent="0.25">
      <c r="A12" s="20" t="s">
        <v>6</v>
      </c>
      <c r="B12" s="21" t="s">
        <v>6</v>
      </c>
      <c r="C12" s="22"/>
      <c r="D12" s="23"/>
      <c r="E12" s="24"/>
      <c r="F12" s="22"/>
      <c r="G12" s="35" t="s">
        <v>7</v>
      </c>
      <c r="H12" s="36"/>
      <c r="I12" s="24"/>
      <c r="J12" s="6"/>
      <c r="K12" s="13"/>
      <c r="L12" s="13"/>
      <c r="M12" s="13"/>
    </row>
    <row r="13" spans="1:13" x14ac:dyDescent="0.25">
      <c r="A13" s="7"/>
      <c r="B13" s="8"/>
      <c r="C13" s="9" t="s">
        <v>8</v>
      </c>
      <c r="D13" s="10" t="s">
        <v>9</v>
      </c>
      <c r="E13" s="11" t="s">
        <v>10</v>
      </c>
      <c r="F13" s="9"/>
      <c r="G13" s="12"/>
      <c r="H13" s="10"/>
      <c r="I13" s="11" t="s">
        <v>11</v>
      </c>
      <c r="J13" s="6"/>
      <c r="K13" s="13"/>
      <c r="L13" s="13"/>
      <c r="M13" s="13"/>
    </row>
    <row r="14" spans="1:13" x14ac:dyDescent="0.25">
      <c r="A14" s="45">
        <v>0.63888888888888884</v>
      </c>
      <c r="B14" s="46">
        <v>0.2673611111111111</v>
      </c>
      <c r="C14" s="2">
        <v>0</v>
      </c>
      <c r="D14" s="3"/>
      <c r="E14" s="25">
        <v>1</v>
      </c>
      <c r="F14" s="25" t="s">
        <v>12</v>
      </c>
      <c r="G14" s="47" t="s">
        <v>24</v>
      </c>
      <c r="H14" s="25"/>
      <c r="I14" s="3"/>
      <c r="J14" s="1"/>
      <c r="K14" s="26"/>
      <c r="L14" s="26"/>
      <c r="M14" s="26"/>
    </row>
    <row r="15" spans="1:13" x14ac:dyDescent="0.25">
      <c r="A15" s="45">
        <f>TIME(0,3,0)+A14</f>
        <v>0.64097222222222217</v>
      </c>
      <c r="B15" s="45">
        <f>TIME(0,3,0)+B14</f>
        <v>0.26944444444444443</v>
      </c>
      <c r="C15" s="2">
        <v>1.2</v>
      </c>
      <c r="D15" s="3">
        <v>1.2</v>
      </c>
      <c r="E15" s="25">
        <v>2</v>
      </c>
      <c r="F15" s="25"/>
      <c r="G15" s="47" t="s">
        <v>25</v>
      </c>
      <c r="H15" s="25"/>
      <c r="I15" s="3" t="str">
        <f>IFERROR(IF(D15&lt;4,"",(D15*TIME(1,0,0))/(B15-B14)),"")</f>
        <v/>
      </c>
      <c r="J15" s="1"/>
      <c r="K15" s="26"/>
      <c r="L15" s="26"/>
      <c r="M15" s="27"/>
    </row>
    <row r="16" spans="1:13" x14ac:dyDescent="0.25">
      <c r="A16" s="45">
        <f>TIME(0,2,0)+A15</f>
        <v>0.64236111111111105</v>
      </c>
      <c r="B16" s="45">
        <f>TIME(0,2,0)+B15</f>
        <v>0.27083333333333331</v>
      </c>
      <c r="C16" s="2">
        <f>C15+D16</f>
        <v>2.15</v>
      </c>
      <c r="D16" s="3">
        <v>0.95</v>
      </c>
      <c r="E16" s="25">
        <v>3</v>
      </c>
      <c r="F16" s="25"/>
      <c r="G16" s="49" t="s">
        <v>33</v>
      </c>
      <c r="H16" s="50"/>
      <c r="I16" s="3" t="str">
        <f>IFERROR(IF(D16&lt;4,"",(D16*TIME(1,0,0))/(B16-#REF!)),"")</f>
        <v/>
      </c>
      <c r="J16" s="1"/>
      <c r="K16" s="26"/>
      <c r="L16" s="26"/>
      <c r="M16" s="27"/>
    </row>
    <row r="17" spans="1:13" x14ac:dyDescent="0.25">
      <c r="A17" s="45">
        <f>TIME(0,8,0)+A16</f>
        <v>0.64791666666666659</v>
      </c>
      <c r="B17" s="45">
        <f>TIME(0,8,0)+B16</f>
        <v>0.27638888888888885</v>
      </c>
      <c r="C17" s="2">
        <f>C16+D17</f>
        <v>7.5500000000000007</v>
      </c>
      <c r="D17" s="3">
        <v>5.4</v>
      </c>
      <c r="E17" s="25">
        <v>4</v>
      </c>
      <c r="F17" s="25"/>
      <c r="G17" s="49" t="s">
        <v>34</v>
      </c>
      <c r="H17" s="50"/>
      <c r="I17" s="3">
        <f>IFERROR(IF(D17&lt;4,"",(D17*TIME(1,0,0))/(B17-B16)),"")</f>
        <v>40.500000000000142</v>
      </c>
      <c r="J17" s="1"/>
      <c r="K17" s="26"/>
      <c r="L17" s="26"/>
      <c r="M17" s="27"/>
    </row>
    <row r="18" spans="1:13" x14ac:dyDescent="0.25">
      <c r="A18" s="45">
        <f>TIME(0,4,0)+A17</f>
        <v>0.65069444444444435</v>
      </c>
      <c r="B18" s="45">
        <f>TIME(0,4,0)+B17</f>
        <v>0.27916666666666662</v>
      </c>
      <c r="C18" s="2">
        <f t="shared" ref="C18:C35" si="0">C17+D18</f>
        <v>10.25</v>
      </c>
      <c r="D18" s="3">
        <v>2.7</v>
      </c>
      <c r="E18" s="25">
        <v>5</v>
      </c>
      <c r="F18" s="25"/>
      <c r="G18" s="49" t="s">
        <v>35</v>
      </c>
      <c r="H18" s="50"/>
      <c r="I18" s="3" t="str">
        <f t="shared" ref="I18:I35" si="1">IFERROR(IF(D18&lt;4,"",(D18*TIME(1,0,0))/(B18-B17)),"")</f>
        <v/>
      </c>
      <c r="J18" s="1"/>
      <c r="K18" s="26"/>
      <c r="L18" s="26"/>
      <c r="M18" s="27"/>
    </row>
    <row r="19" spans="1:13" x14ac:dyDescent="0.25">
      <c r="A19" s="45">
        <f>TIME(0,4,0)+A18</f>
        <v>0.65347222222222212</v>
      </c>
      <c r="B19" s="45">
        <f>TIME(0,4,0)+B18</f>
        <v>0.28194444444444439</v>
      </c>
      <c r="C19" s="2">
        <f t="shared" si="0"/>
        <v>12.45</v>
      </c>
      <c r="D19" s="3">
        <v>2.2000000000000002</v>
      </c>
      <c r="E19" s="25">
        <v>6</v>
      </c>
      <c r="F19" s="25"/>
      <c r="G19" s="49" t="s">
        <v>36</v>
      </c>
      <c r="H19" s="50"/>
      <c r="I19" s="3" t="str">
        <f t="shared" si="1"/>
        <v/>
      </c>
      <c r="J19" s="1"/>
      <c r="K19" s="26"/>
      <c r="L19" s="26"/>
      <c r="M19" s="27"/>
    </row>
    <row r="20" spans="1:13" x14ac:dyDescent="0.25">
      <c r="A20" s="45">
        <f>TIME(0,6,0)+A19</f>
        <v>0.65763888888888877</v>
      </c>
      <c r="B20" s="45">
        <f>TIME(0,6,0)+B19</f>
        <v>0.28611111111111104</v>
      </c>
      <c r="C20" s="2">
        <f t="shared" si="0"/>
        <v>15.95</v>
      </c>
      <c r="D20" s="3">
        <v>3.5</v>
      </c>
      <c r="E20" s="25">
        <v>7</v>
      </c>
      <c r="F20" s="25"/>
      <c r="G20" s="49" t="s">
        <v>37</v>
      </c>
      <c r="H20" s="50"/>
      <c r="I20" s="3" t="str">
        <f t="shared" si="1"/>
        <v/>
      </c>
      <c r="J20" s="1"/>
      <c r="K20" s="26"/>
      <c r="L20" s="26"/>
      <c r="M20" s="27"/>
    </row>
    <row r="21" spans="1:13" x14ac:dyDescent="0.25">
      <c r="A21" s="45">
        <f>TIME(0,6,0)+A20</f>
        <v>0.66180555555555542</v>
      </c>
      <c r="B21" s="45">
        <f>TIME(0,6,0)+B20</f>
        <v>0.29027777777777769</v>
      </c>
      <c r="C21" s="2">
        <f t="shared" si="0"/>
        <v>19.45</v>
      </c>
      <c r="D21" s="3">
        <v>3.5</v>
      </c>
      <c r="E21" s="25">
        <v>8</v>
      </c>
      <c r="F21" s="25"/>
      <c r="G21" s="49" t="s">
        <v>32</v>
      </c>
      <c r="H21" s="50"/>
      <c r="I21" s="3" t="str">
        <f t="shared" si="1"/>
        <v/>
      </c>
      <c r="J21" s="1"/>
      <c r="K21" s="26"/>
      <c r="L21" s="26"/>
      <c r="M21" s="27"/>
    </row>
    <row r="22" spans="1:13" x14ac:dyDescent="0.25">
      <c r="A22" s="45">
        <f>TIME(0,7,0)+A21</f>
        <v>0.66666666666666652</v>
      </c>
      <c r="B22" s="45">
        <f>TIME(0,7,0)+B21</f>
        <v>0.29513888888888878</v>
      </c>
      <c r="C22" s="2">
        <f t="shared" si="0"/>
        <v>23.65</v>
      </c>
      <c r="D22" s="3">
        <v>4.2</v>
      </c>
      <c r="E22" s="25">
        <v>9</v>
      </c>
      <c r="F22" s="25"/>
      <c r="G22" s="49" t="s">
        <v>38</v>
      </c>
      <c r="H22" s="50"/>
      <c r="I22" s="3">
        <f t="shared" si="1"/>
        <v>36.000000000000128</v>
      </c>
      <c r="J22" s="1"/>
      <c r="K22" s="26"/>
      <c r="L22" s="26"/>
      <c r="M22" s="27"/>
    </row>
    <row r="23" spans="1:13" x14ac:dyDescent="0.25">
      <c r="A23" s="45">
        <f>TIME(0,8,0)+A22</f>
        <v>0.67222222222222205</v>
      </c>
      <c r="B23" s="45">
        <f>TIME(0,8,0)+B22</f>
        <v>0.30069444444444432</v>
      </c>
      <c r="C23" s="2">
        <f t="shared" si="0"/>
        <v>28.75</v>
      </c>
      <c r="D23" s="48">
        <v>5.0999999999999996</v>
      </c>
      <c r="E23" s="25">
        <v>10</v>
      </c>
      <c r="F23" s="47"/>
      <c r="G23" s="49" t="s">
        <v>39</v>
      </c>
      <c r="H23" s="50"/>
      <c r="I23" s="3">
        <f t="shared" si="1"/>
        <v>38.250000000000128</v>
      </c>
      <c r="J23" s="1"/>
      <c r="K23" s="26"/>
      <c r="L23" s="26"/>
      <c r="M23" s="27"/>
    </row>
    <row r="24" spans="1:13" x14ac:dyDescent="0.25">
      <c r="A24" s="45">
        <f>TIME(0,1,0)+A23</f>
        <v>0.6729166666666665</v>
      </c>
      <c r="B24" s="45">
        <f>TIME(0,1,0)+B23</f>
        <v>0.30138888888888876</v>
      </c>
      <c r="C24" s="2">
        <f t="shared" si="0"/>
        <v>29.1</v>
      </c>
      <c r="D24" s="48">
        <v>0.35</v>
      </c>
      <c r="E24" s="25">
        <v>11</v>
      </c>
      <c r="F24" s="47"/>
      <c r="G24" s="49" t="s">
        <v>40</v>
      </c>
      <c r="H24" s="50"/>
      <c r="I24" s="3" t="str">
        <f t="shared" si="1"/>
        <v/>
      </c>
      <c r="J24" s="1"/>
      <c r="K24" s="26"/>
      <c r="L24" s="26"/>
      <c r="M24" s="27"/>
    </row>
    <row r="25" spans="1:13" x14ac:dyDescent="0.25">
      <c r="A25" s="45">
        <f>TIME(0,1,0)+A24</f>
        <v>0.67361111111111094</v>
      </c>
      <c r="B25" s="45">
        <f>TIME(0,1,0)+B24</f>
        <v>0.3020833333333332</v>
      </c>
      <c r="C25" s="2">
        <f t="shared" si="0"/>
        <v>29.6</v>
      </c>
      <c r="D25" s="48">
        <v>0.5</v>
      </c>
      <c r="E25" s="25">
        <v>12</v>
      </c>
      <c r="F25" s="47"/>
      <c r="G25" s="49" t="s">
        <v>41</v>
      </c>
      <c r="H25" s="50"/>
      <c r="I25" s="3" t="str">
        <f t="shared" si="1"/>
        <v/>
      </c>
      <c r="J25" s="1"/>
      <c r="K25" s="26"/>
      <c r="L25" s="26"/>
      <c r="M25" s="27"/>
    </row>
    <row r="26" spans="1:13" x14ac:dyDescent="0.25">
      <c r="A26" s="45">
        <f>TIME(0,6,0)+A25</f>
        <v>0.67777777777777759</v>
      </c>
      <c r="B26" s="45">
        <f>TIME(0,6,0)+B25</f>
        <v>0.30624999999999986</v>
      </c>
      <c r="C26" s="2">
        <f t="shared" si="0"/>
        <v>32.9</v>
      </c>
      <c r="D26" s="48">
        <v>3.3</v>
      </c>
      <c r="E26" s="25">
        <v>13</v>
      </c>
      <c r="F26" s="47"/>
      <c r="G26" s="49" t="s">
        <v>42</v>
      </c>
      <c r="H26" s="50"/>
      <c r="I26" s="3" t="str">
        <f t="shared" si="1"/>
        <v/>
      </c>
      <c r="J26" s="1"/>
      <c r="K26" s="26"/>
      <c r="L26" s="26"/>
      <c r="M26" s="27"/>
    </row>
    <row r="27" spans="1:13" x14ac:dyDescent="0.25">
      <c r="A27" s="45">
        <f>TIME(0,3,0)+A26</f>
        <v>0.67986111111111092</v>
      </c>
      <c r="B27" s="45">
        <f>TIME(0,3,0)+B26</f>
        <v>0.30833333333333318</v>
      </c>
      <c r="C27" s="2">
        <f t="shared" si="0"/>
        <v>34.6</v>
      </c>
      <c r="D27" s="48">
        <v>1.7</v>
      </c>
      <c r="E27" s="25">
        <v>14</v>
      </c>
      <c r="F27" s="47"/>
      <c r="G27" s="49" t="s">
        <v>43</v>
      </c>
      <c r="H27" s="50"/>
      <c r="I27" s="3" t="str">
        <f t="shared" si="1"/>
        <v/>
      </c>
      <c r="J27" s="1"/>
      <c r="K27" s="26"/>
      <c r="L27" s="26"/>
      <c r="M27" s="27"/>
    </row>
    <row r="28" spans="1:13" x14ac:dyDescent="0.25">
      <c r="A28" s="45">
        <f>TIME(0,1,0)+A27</f>
        <v>0.68055555555555536</v>
      </c>
      <c r="B28" s="45">
        <f>TIME(0,1,0)+B27</f>
        <v>0.30902777777777762</v>
      </c>
      <c r="C28" s="2">
        <f t="shared" si="0"/>
        <v>34.950000000000003</v>
      </c>
      <c r="D28" s="48">
        <v>0.35</v>
      </c>
      <c r="E28" s="25">
        <v>15</v>
      </c>
      <c r="F28" s="47"/>
      <c r="G28" s="49" t="s">
        <v>44</v>
      </c>
      <c r="H28" s="50"/>
      <c r="I28" s="3" t="str">
        <f t="shared" si="1"/>
        <v/>
      </c>
      <c r="J28" s="1"/>
      <c r="K28" s="26"/>
      <c r="L28" s="26"/>
      <c r="M28" s="27"/>
    </row>
    <row r="29" spans="1:13" x14ac:dyDescent="0.25">
      <c r="A29" s="45">
        <f>TIME(0,1,0)+A28</f>
        <v>0.6812499999999998</v>
      </c>
      <c r="B29" s="45">
        <f>TIME(0,1,0)+B28</f>
        <v>0.30972222222222207</v>
      </c>
      <c r="C29" s="2">
        <f t="shared" si="0"/>
        <v>35.300000000000004</v>
      </c>
      <c r="D29" s="48">
        <v>0.35</v>
      </c>
      <c r="E29" s="25">
        <v>16</v>
      </c>
      <c r="F29" s="47"/>
      <c r="G29" s="49" t="s">
        <v>45</v>
      </c>
      <c r="H29" s="50"/>
      <c r="I29" s="3" t="str">
        <f t="shared" si="1"/>
        <v/>
      </c>
      <c r="J29" s="1"/>
      <c r="K29" s="26"/>
      <c r="L29" s="26"/>
      <c r="M29" s="26"/>
    </row>
    <row r="30" spans="1:13" x14ac:dyDescent="0.25">
      <c r="A30" s="45">
        <f>TIME(0,2,0)+A29</f>
        <v>0.68263888888888868</v>
      </c>
      <c r="B30" s="45">
        <f>TIME(0,2,0)+B29</f>
        <v>0.31111111111111095</v>
      </c>
      <c r="C30" s="2">
        <f t="shared" si="0"/>
        <v>36.500000000000007</v>
      </c>
      <c r="D30" s="48">
        <v>1.2</v>
      </c>
      <c r="E30" s="25">
        <v>17</v>
      </c>
      <c r="F30" s="47"/>
      <c r="G30" s="49" t="s">
        <v>46</v>
      </c>
      <c r="H30" s="50"/>
      <c r="I30" s="3" t="str">
        <f t="shared" si="1"/>
        <v/>
      </c>
      <c r="J30" s="1"/>
      <c r="K30" s="26"/>
      <c r="L30" s="26"/>
      <c r="M30" s="26"/>
    </row>
    <row r="31" spans="1:13" x14ac:dyDescent="0.25">
      <c r="A31" s="45">
        <f>TIME(0,0,0)+A30</f>
        <v>0.68263888888888868</v>
      </c>
      <c r="B31" s="45">
        <f>TIME(0,0,0)+B30</f>
        <v>0.31111111111111095</v>
      </c>
      <c r="C31" s="2">
        <f t="shared" si="0"/>
        <v>36.610000000000007</v>
      </c>
      <c r="D31" s="3">
        <v>0.11</v>
      </c>
      <c r="E31" s="25">
        <v>18</v>
      </c>
      <c r="F31" s="25"/>
      <c r="G31" s="49" t="s">
        <v>47</v>
      </c>
      <c r="H31" s="50"/>
      <c r="I31" s="3" t="str">
        <f t="shared" si="1"/>
        <v/>
      </c>
      <c r="J31" s="1"/>
      <c r="K31" s="26"/>
      <c r="L31" s="26"/>
      <c r="M31" s="29"/>
    </row>
    <row r="32" spans="1:13" x14ac:dyDescent="0.25">
      <c r="A32" s="45">
        <f>TIME(0,6,0)+A31</f>
        <v>0.68680555555555534</v>
      </c>
      <c r="B32" s="45">
        <f>TIME(0,6,0)+B31</f>
        <v>0.3152777777777776</v>
      </c>
      <c r="C32" s="2">
        <f t="shared" si="0"/>
        <v>40.610000000000007</v>
      </c>
      <c r="D32" s="3">
        <v>4</v>
      </c>
      <c r="E32" s="25">
        <v>19</v>
      </c>
      <c r="F32" s="25"/>
      <c r="G32" s="49" t="s">
        <v>48</v>
      </c>
      <c r="H32" s="50"/>
      <c r="I32" s="3">
        <f t="shared" si="1"/>
        <v>40.000000000000142</v>
      </c>
      <c r="J32" s="1"/>
      <c r="K32" s="26"/>
      <c r="L32" s="26"/>
      <c r="M32" s="29"/>
    </row>
    <row r="33" spans="1:13" x14ac:dyDescent="0.25">
      <c r="A33" s="45">
        <f>TIME(0,5,0)+A32</f>
        <v>0.69027777777777755</v>
      </c>
      <c r="B33" s="45">
        <f>TIME(0,5,0)+B32</f>
        <v>0.31874999999999981</v>
      </c>
      <c r="C33" s="2">
        <f t="shared" si="0"/>
        <v>44.010000000000005</v>
      </c>
      <c r="D33" s="3">
        <v>3.4</v>
      </c>
      <c r="E33" s="25">
        <v>20</v>
      </c>
      <c r="F33" s="25"/>
      <c r="G33" s="49" t="s">
        <v>49</v>
      </c>
      <c r="H33" s="50"/>
      <c r="I33" s="3" t="str">
        <f t="shared" si="1"/>
        <v/>
      </c>
      <c r="J33" s="1"/>
      <c r="K33" s="26"/>
      <c r="L33" s="26"/>
      <c r="M33" s="26"/>
    </row>
    <row r="34" spans="1:13" x14ac:dyDescent="0.25">
      <c r="A34" s="45">
        <f>TIME(0,2,0)+A33</f>
        <v>0.69166666666666643</v>
      </c>
      <c r="B34" s="45">
        <f>TIME(0,2,0)+B33</f>
        <v>0.3201388888888887</v>
      </c>
      <c r="C34" s="2">
        <f t="shared" si="0"/>
        <v>44.910000000000004</v>
      </c>
      <c r="D34" s="3">
        <v>0.9</v>
      </c>
      <c r="E34" s="25">
        <v>21</v>
      </c>
      <c r="F34" s="25"/>
      <c r="G34" s="47" t="s">
        <v>25</v>
      </c>
      <c r="H34" s="25"/>
      <c r="I34" s="3" t="str">
        <f t="shared" si="1"/>
        <v/>
      </c>
      <c r="J34" s="1"/>
      <c r="K34" s="26"/>
      <c r="L34" s="26"/>
      <c r="M34" s="26"/>
    </row>
    <row r="35" spans="1:13" x14ac:dyDescent="0.25">
      <c r="A35" s="45">
        <f t="shared" ref="A35:B35" si="2">TIME(0,3,0)+A34</f>
        <v>0.69374999999999976</v>
      </c>
      <c r="B35" s="45">
        <f t="shared" si="2"/>
        <v>0.32222222222222202</v>
      </c>
      <c r="C35" s="2">
        <f t="shared" si="0"/>
        <v>46.110000000000007</v>
      </c>
      <c r="D35" s="3">
        <v>1.2</v>
      </c>
      <c r="E35" s="25">
        <v>22</v>
      </c>
      <c r="F35" s="25" t="s">
        <v>13</v>
      </c>
      <c r="G35" s="47" t="s">
        <v>24</v>
      </c>
      <c r="H35" s="25"/>
      <c r="I35" s="3" t="str">
        <f t="shared" si="1"/>
        <v/>
      </c>
      <c r="J35" s="1"/>
      <c r="K35" s="26"/>
      <c r="L35" s="26"/>
      <c r="M35" s="26"/>
    </row>
    <row r="36" spans="1:13" x14ac:dyDescent="0.25">
      <c r="A36" s="37">
        <v>35</v>
      </c>
      <c r="B36" s="37">
        <v>35</v>
      </c>
      <c r="C36" s="38"/>
      <c r="D36" s="39"/>
      <c r="E36" s="40"/>
      <c r="F36" s="41"/>
      <c r="G36" s="42" t="s">
        <v>14</v>
      </c>
      <c r="H36" s="43"/>
      <c r="I36" s="44"/>
      <c r="J36" s="4"/>
      <c r="K36" s="5"/>
      <c r="L36" s="5"/>
      <c r="M36" s="5"/>
    </row>
    <row r="37" spans="1:13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5">
      <c r="A38" s="6"/>
      <c r="B38" s="6"/>
      <c r="C38" s="6"/>
      <c r="D38" s="6"/>
      <c r="E38" s="6"/>
      <c r="F38" s="51" t="s">
        <v>26</v>
      </c>
      <c r="G38" s="52"/>
      <c r="H38" s="52"/>
      <c r="I38" s="53"/>
      <c r="J38" s="6"/>
      <c r="K38" s="6"/>
      <c r="L38" s="6"/>
      <c r="M38" s="6"/>
    </row>
    <row r="39" spans="1:13" x14ac:dyDescent="0.25">
      <c r="A39" s="6" t="s">
        <v>15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5">
      <c r="A40" s="6" t="s">
        <v>16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6" t="s">
        <v>17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5">
      <c r="A42" s="6" t="s">
        <v>18</v>
      </c>
      <c r="B42" s="6"/>
      <c r="C42" s="6"/>
      <c r="D42" s="6"/>
      <c r="E42" s="6"/>
      <c r="F42" s="6"/>
      <c r="G42" s="6"/>
      <c r="H42" s="6"/>
      <c r="L42" s="6"/>
      <c r="M42" s="6"/>
    </row>
    <row r="43" spans="1:13" x14ac:dyDescent="0.25">
      <c r="A43" s="6" t="s">
        <v>19</v>
      </c>
      <c r="B43" s="6"/>
      <c r="C43" s="6"/>
      <c r="D43" s="6"/>
      <c r="E43" s="6"/>
      <c r="F43" s="6"/>
      <c r="G43" s="6"/>
      <c r="H43" s="6"/>
      <c r="L43" s="6"/>
      <c r="M43" s="6"/>
    </row>
    <row r="44" spans="1:13" x14ac:dyDescent="0.25">
      <c r="A44" s="6" t="s">
        <v>20</v>
      </c>
      <c r="B44" s="6"/>
      <c r="C44" s="6"/>
      <c r="D44" s="6"/>
      <c r="E44" s="6"/>
      <c r="F44" s="6"/>
      <c r="G44" s="6"/>
      <c r="H44" s="6" t="s">
        <v>23</v>
      </c>
      <c r="I44" s="6"/>
      <c r="J44" s="6"/>
      <c r="L44" s="6"/>
      <c r="M44" s="6"/>
    </row>
    <row r="45" spans="1:13" x14ac:dyDescent="0.25">
      <c r="A45" s="6" t="s">
        <v>22</v>
      </c>
      <c r="B45" s="6"/>
      <c r="C45" s="6"/>
      <c r="D45" s="28"/>
      <c r="E45" s="30"/>
      <c r="F45" s="6"/>
      <c r="G45" s="6"/>
      <c r="H45" s="13" t="s">
        <v>21</v>
      </c>
      <c r="M45" s="6"/>
    </row>
    <row r="46" spans="1:13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</sheetData>
  <mergeCells count="19">
    <mergeCell ref="G33:H33"/>
    <mergeCell ref="F38:I38"/>
    <mergeCell ref="G16:H16"/>
    <mergeCell ref="G22:H22"/>
    <mergeCell ref="G24:H24"/>
    <mergeCell ref="G17:H17"/>
    <mergeCell ref="G18:H18"/>
    <mergeCell ref="G19:H19"/>
    <mergeCell ref="G20:H20"/>
    <mergeCell ref="G21:H21"/>
    <mergeCell ref="G23:H23"/>
    <mergeCell ref="G25:H25"/>
    <mergeCell ref="G26:H26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Aleksiejuk</dc:creator>
  <cp:lastModifiedBy>Michał Aleksiejuk</cp:lastModifiedBy>
  <dcterms:created xsi:type="dcterms:W3CDTF">2024-06-17T10:40:36Z</dcterms:created>
  <dcterms:modified xsi:type="dcterms:W3CDTF">2024-08-05T10:37:18Z</dcterms:modified>
</cp:coreProperties>
</file>